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Verwaltung\Ordner Verwaltung 08 Anträge u. Formulare\Pflegesätze\2023-01-01 Pflegesätze ab 01.01.2023\"/>
    </mc:Choice>
  </mc:AlternateContent>
  <bookViews>
    <workbookView xWindow="240" yWindow="45" windowWidth="23580" windowHeight="9855"/>
  </bookViews>
  <sheets>
    <sheet name="Pflegekosten" sheetId="1" r:id="rId1"/>
    <sheet name="Pflegekostenrechner Kurzzeit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D48" i="1" l="1"/>
  <c r="D47" i="1"/>
  <c r="E59" i="1" l="1"/>
  <c r="E56" i="1"/>
  <c r="E53" i="1"/>
  <c r="E50" i="1"/>
  <c r="E47" i="1"/>
  <c r="D60" i="1"/>
  <c r="D57" i="1"/>
  <c r="D54" i="1"/>
  <c r="H18" i="1"/>
  <c r="H48" i="1" s="1"/>
  <c r="G18" i="1"/>
  <c r="D51" i="1"/>
  <c r="G8" i="2"/>
  <c r="E7" i="2"/>
  <c r="G7" i="2" s="1"/>
  <c r="E8" i="2"/>
  <c r="E9" i="2"/>
  <c r="G9" i="2" s="1"/>
  <c r="D59" i="1"/>
  <c r="D56" i="1"/>
  <c r="D53" i="1"/>
  <c r="D50" i="1"/>
  <c r="G17" i="1"/>
  <c r="H17" i="1"/>
  <c r="H47" i="1" s="1"/>
  <c r="F23" i="1"/>
  <c r="F26" i="1"/>
  <c r="F29" i="1"/>
  <c r="G26" i="1"/>
  <c r="G50" i="1" l="1"/>
  <c r="C6" i="2" s="1"/>
  <c r="E6" i="2" s="1"/>
  <c r="G6" i="2" s="1"/>
  <c r="C5" i="2"/>
  <c r="E5" i="2" s="1"/>
  <c r="G5" i="2" s="1"/>
  <c r="G54" i="1"/>
  <c r="H54" i="1" s="1"/>
  <c r="G60" i="1"/>
  <c r="H60" i="1" s="1"/>
  <c r="G21" i="1"/>
  <c r="H27" i="1"/>
  <c r="G51" i="1"/>
  <c r="H51" i="1" s="1"/>
  <c r="H21" i="1"/>
  <c r="G27" i="1"/>
  <c r="G30" i="1"/>
  <c r="G56" i="1"/>
  <c r="H56" i="1" s="1"/>
  <c r="G57" i="1"/>
  <c r="H57" i="1" s="1"/>
  <c r="H30" i="1"/>
  <c r="G24" i="1"/>
  <c r="H24" i="1"/>
  <c r="G53" i="1"/>
  <c r="H53" i="1" s="1"/>
  <c r="G59" i="1"/>
  <c r="H59" i="1" s="1"/>
  <c r="G23" i="1"/>
  <c r="G20" i="1"/>
  <c r="G29" i="1"/>
  <c r="H26" i="1"/>
  <c r="H29" i="1"/>
  <c r="H23" i="1"/>
  <c r="H20" i="1"/>
  <c r="H50" i="1" l="1"/>
</calcChain>
</file>

<file path=xl/sharedStrings.xml><?xml version="1.0" encoding="utf-8"?>
<sst xmlns="http://schemas.openxmlformats.org/spreadsheetml/2006/main" count="84" uniqueCount="45">
  <si>
    <t>Unterkunft</t>
  </si>
  <si>
    <t>Verpflegung</t>
  </si>
  <si>
    <t>Pflegesatz
 pro Tag</t>
  </si>
  <si>
    <t>Ihr täglicher 
Eigenanteil</t>
  </si>
  <si>
    <t>Woraus setzen sich die Heimkosten zusammen?</t>
  </si>
  <si>
    <t>Ausbildungs-
umlage</t>
  </si>
  <si>
    <t>Investitions-
kosten</t>
  </si>
  <si>
    <t>Täglich Gesamt</t>
  </si>
  <si>
    <t>Wer finanziert was?</t>
  </si>
  <si>
    <t>Einrichtungs-
einheitlicher Eigenanteil (eeEa)</t>
  </si>
  <si>
    <r>
      <t xml:space="preserve">Monatlich Gesamt
</t>
    </r>
    <r>
      <rPr>
        <b/>
        <sz val="8"/>
        <color theme="1"/>
        <rFont val="Arial"/>
        <family val="2"/>
      </rPr>
      <t>(Durchschnitt
30,42 Tage)</t>
    </r>
  </si>
  <si>
    <t>Sie zahlen monatlich</t>
  </si>
  <si>
    <t>Ihre Pflegekasse zahlt monatlich</t>
  </si>
  <si>
    <t>Pflege-
grad</t>
  </si>
  <si>
    <t>gilt hier nicht</t>
  </si>
  <si>
    <t>Pagenhelle 3</t>
  </si>
  <si>
    <t>32699 Extertal</t>
  </si>
  <si>
    <t>Pflegekostenrechner</t>
  </si>
  <si>
    <t>PG 1</t>
  </si>
  <si>
    <t>tägl.</t>
  </si>
  <si>
    <t>EZ 1,12€</t>
  </si>
  <si>
    <t>Tage</t>
  </si>
  <si>
    <t>PG 2</t>
  </si>
  <si>
    <t>PG 3</t>
  </si>
  <si>
    <t>PG 4</t>
  </si>
  <si>
    <t>PG 5</t>
  </si>
  <si>
    <t>Kosten/Tag</t>
  </si>
  <si>
    <t>Ges. Kosten</t>
  </si>
  <si>
    <t>2 DZ</t>
  </si>
  <si>
    <t>2 EZ</t>
  </si>
  <si>
    <t>3 DZ</t>
  </si>
  <si>
    <t>3 EZ</t>
  </si>
  <si>
    <t xml:space="preserve">4 DZ </t>
  </si>
  <si>
    <t>4 EZ</t>
  </si>
  <si>
    <t>5 DZ</t>
  </si>
  <si>
    <t>5 EZ</t>
  </si>
  <si>
    <t>4 DZ</t>
  </si>
  <si>
    <t>Telefon:       0 52 62 - 40 80  /  4 08 - 113</t>
  </si>
  <si>
    <t>Fax:            0 52 62 - 40 8 - 114</t>
  </si>
  <si>
    <t xml:space="preserve">E-Mail:        friedrich-winter-haus@awo-owl.de   </t>
  </si>
  <si>
    <t>Keinen</t>
  </si>
  <si>
    <t xml:space="preserve">Investitions-
kosten </t>
  </si>
  <si>
    <t xml:space="preserve"> </t>
  </si>
  <si>
    <t>Pflegesätze ab 01.01.2023</t>
  </si>
  <si>
    <t>Stand: 01.12.2022
Ggf. besteht ein Anspruch auf Pflegewohngeld. Zu weiteren Möglichkeiten der Finanzierung sprechen Sie uns bitte an oder lassen Sie sich von Ihrem zuständigen Sozialamt beraten.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</si>
</sst>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6" tint="-0.249977111117893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/>
    <xf numFmtId="164" fontId="4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1" fillId="0" borderId="0" xfId="0" applyFo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right" indent="3"/>
    </xf>
    <xf numFmtId="164" fontId="6" fillId="0" borderId="0" xfId="0" applyNumberFormat="1" applyFont="1" applyBorder="1" applyAlignment="1">
      <alignment horizontal="right" indent="3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164" fontId="13" fillId="2" borderId="1" xfId="0" applyNumberFormat="1" applyFont="1" applyFill="1" applyBorder="1" applyAlignment="1">
      <alignment horizontal="right" indent="3"/>
    </xf>
    <xf numFmtId="164" fontId="13" fillId="2" borderId="4" xfId="0" applyNumberFormat="1" applyFont="1" applyFill="1" applyBorder="1" applyAlignment="1">
      <alignment horizontal="right" indent="3"/>
    </xf>
    <xf numFmtId="164" fontId="13" fillId="2" borderId="2" xfId="0" applyNumberFormat="1" applyFont="1" applyFill="1" applyBorder="1" applyAlignment="1">
      <alignment horizontal="right" indent="3"/>
    </xf>
    <xf numFmtId="164" fontId="14" fillId="2" borderId="5" xfId="0" applyNumberFormat="1" applyFont="1" applyFill="1" applyBorder="1" applyAlignment="1">
      <alignment horizontal="right" indent="3"/>
    </xf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/>
    <xf numFmtId="0" fontId="12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" fillId="0" borderId="1" xfId="0" applyFont="1" applyBorder="1" applyAlignment="1"/>
    <xf numFmtId="164" fontId="1" fillId="0" borderId="1" xfId="0" applyNumberFormat="1" applyFont="1" applyBorder="1" applyAlignment="1"/>
    <xf numFmtId="164" fontId="13" fillId="0" borderId="1" xfId="0" applyNumberFormat="1" applyFont="1" applyBorder="1" applyAlignment="1"/>
    <xf numFmtId="164" fontId="13" fillId="0" borderId="2" xfId="0" applyNumberFormat="1" applyFont="1" applyBorder="1" applyAlignment="1"/>
    <xf numFmtId="164" fontId="1" fillId="0" borderId="3" xfId="0" applyNumberFormat="1" applyFont="1" applyBorder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2" fontId="2" fillId="3" borderId="9" xfId="0" applyNumberFormat="1" applyFont="1" applyFill="1" applyBorder="1"/>
    <xf numFmtId="164" fontId="13" fillId="0" borderId="0" xfId="0" applyNumberFormat="1" applyFont="1" applyBorder="1" applyAlignment="1"/>
    <xf numFmtId="0" fontId="15" fillId="2" borderId="0" xfId="0" applyFont="1" applyFill="1" applyBorder="1" applyAlignment="1">
      <alignment horizontal="center"/>
    </xf>
    <xf numFmtId="2" fontId="2" fillId="2" borderId="0" xfId="0" applyNumberFormat="1" applyFont="1" applyFill="1" applyBorder="1"/>
    <xf numFmtId="0" fontId="2" fillId="2" borderId="0" xfId="0" applyFont="1" applyFill="1"/>
    <xf numFmtId="164" fontId="13" fillId="0" borderId="2" xfId="0" applyNumberFormat="1" applyFont="1" applyBorder="1" applyAlignment="1">
      <alignment horizontal="center"/>
    </xf>
    <xf numFmtId="164" fontId="2" fillId="0" borderId="0" xfId="0" applyNumberFormat="1" applyFont="1"/>
    <xf numFmtId="164" fontId="1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left"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4</xdr:col>
      <xdr:colOff>867918</xdr:colOff>
      <xdr:row>5</xdr:row>
      <xdr:rowOff>9525</xdr:rowOff>
    </xdr:to>
    <xdr:pic>
      <xdr:nvPicPr>
        <xdr:cNvPr id="1025" name="Picture 1" descr="Logo_AWO_SZ_FW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477316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4</xdr:col>
      <xdr:colOff>867918</xdr:colOff>
      <xdr:row>39</xdr:row>
      <xdr:rowOff>123825</xdr:rowOff>
    </xdr:to>
    <xdr:pic>
      <xdr:nvPicPr>
        <xdr:cNvPr id="3" name="Picture 1" descr="Logo_AWO_SZ_FW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91350"/>
          <a:ext cx="4773168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showWhiteSpace="0" view="pageLayout" zoomScaleNormal="100" workbookViewId="0">
      <selection activeCell="D57" sqref="D57"/>
    </sheetView>
  </sheetViews>
  <sheetFormatPr baseColWidth="10" defaultColWidth="11.42578125" defaultRowHeight="15" x14ac:dyDescent="0.2"/>
  <cols>
    <col min="1" max="1" width="7.42578125" style="4" bestFit="1" customWidth="1"/>
    <col min="2" max="7" width="15.7109375" style="3" customWidth="1"/>
    <col min="8" max="8" width="14.28515625" style="3" customWidth="1"/>
    <col min="9" max="9" width="15.7109375" style="3" customWidth="1"/>
    <col min="10" max="10" width="17.140625" style="3" customWidth="1"/>
    <col min="11" max="11" width="12" style="3" bestFit="1" customWidth="1"/>
    <col min="12" max="16384" width="11.42578125" style="3"/>
  </cols>
  <sheetData>
    <row r="1" spans="1:11" x14ac:dyDescent="0.2">
      <c r="G1" s="8"/>
      <c r="H1" s="9"/>
      <c r="I1" s="9"/>
      <c r="J1" s="2"/>
      <c r="K1" s="2"/>
    </row>
    <row r="2" spans="1:11" x14ac:dyDescent="0.2">
      <c r="G2" s="9"/>
      <c r="H2" s="9"/>
      <c r="I2" s="9"/>
      <c r="J2" s="2"/>
      <c r="K2" s="2"/>
    </row>
    <row r="3" spans="1:11" x14ac:dyDescent="0.2">
      <c r="G3" s="9"/>
      <c r="H3" s="9"/>
      <c r="I3" s="9"/>
      <c r="J3" s="2"/>
      <c r="K3" s="2"/>
    </row>
    <row r="4" spans="1:11" x14ac:dyDescent="0.2">
      <c r="A4" s="59" t="s">
        <v>15</v>
      </c>
      <c r="B4" s="60"/>
      <c r="G4" s="9"/>
      <c r="H4" s="9"/>
      <c r="I4" s="9"/>
      <c r="J4" s="2"/>
      <c r="K4" s="2"/>
    </row>
    <row r="5" spans="1:11" x14ac:dyDescent="0.2">
      <c r="A5" s="60"/>
      <c r="B5" s="60"/>
      <c r="G5" s="9"/>
      <c r="H5" s="9"/>
      <c r="I5" s="9"/>
      <c r="J5" s="2"/>
      <c r="K5" s="2"/>
    </row>
    <row r="6" spans="1:11" x14ac:dyDescent="0.2">
      <c r="A6" s="60"/>
      <c r="B6" s="60"/>
      <c r="C6" s="2"/>
      <c r="D6" s="2"/>
      <c r="E6" s="2"/>
      <c r="F6" s="2"/>
      <c r="G6" s="2"/>
      <c r="H6" s="2"/>
      <c r="I6" s="2"/>
      <c r="J6" s="2"/>
      <c r="K6" s="2"/>
    </row>
    <row r="7" spans="1:11" ht="15.75" x14ac:dyDescent="0.2">
      <c r="A7" s="61" t="s">
        <v>16</v>
      </c>
      <c r="B7" s="61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25">
      <c r="A8" s="29" t="s">
        <v>37</v>
      </c>
      <c r="B8" s="29"/>
      <c r="C8" s="28"/>
      <c r="D8" s="28"/>
    </row>
    <row r="9" spans="1:11" ht="15.75" x14ac:dyDescent="0.25">
      <c r="A9" s="28" t="s">
        <v>38</v>
      </c>
      <c r="B9" s="28"/>
      <c r="C9" s="28"/>
      <c r="D9" s="28"/>
    </row>
    <row r="10" spans="1:11" ht="15.75" x14ac:dyDescent="0.25">
      <c r="A10" s="28" t="s">
        <v>39</v>
      </c>
      <c r="B10" s="28"/>
      <c r="C10" s="28"/>
      <c r="D10" s="28"/>
    </row>
    <row r="11" spans="1:11" ht="15.75" thickBot="1" x14ac:dyDescent="0.25"/>
    <row r="12" spans="1:11" ht="21.75" customHeight="1" thickBot="1" x14ac:dyDescent="0.25">
      <c r="A12" s="54" t="s">
        <v>43</v>
      </c>
      <c r="B12" s="55"/>
      <c r="C12" s="55"/>
      <c r="D12" s="55"/>
      <c r="E12" s="55"/>
      <c r="F12" s="55"/>
      <c r="G12" s="55"/>
      <c r="H12" s="56"/>
      <c r="I12" s="5"/>
      <c r="J12" s="5"/>
      <c r="K12" s="5"/>
    </row>
    <row r="13" spans="1:11" ht="15.75" thickBot="1" x14ac:dyDescent="0.25">
      <c r="A13" s="6"/>
      <c r="B13" s="6"/>
      <c r="C13" s="6"/>
      <c r="D13" s="6"/>
      <c r="E13" s="6"/>
      <c r="F13" s="6"/>
      <c r="G13" s="6"/>
      <c r="H13" s="6"/>
    </row>
    <row r="14" spans="1:11" ht="16.5" thickBot="1" x14ac:dyDescent="0.3">
      <c r="A14" s="51" t="s">
        <v>4</v>
      </c>
      <c r="B14" s="52"/>
      <c r="C14" s="52"/>
      <c r="D14" s="52"/>
      <c r="E14" s="52"/>
      <c r="F14" s="52"/>
      <c r="G14" s="52"/>
      <c r="H14" s="53"/>
      <c r="I14" s="6"/>
      <c r="J14" s="6"/>
    </row>
    <row r="15" spans="1:11" x14ac:dyDescent="0.2">
      <c r="A15" s="6"/>
      <c r="B15" s="6"/>
      <c r="C15" s="6"/>
      <c r="D15" s="6"/>
      <c r="E15" s="6"/>
      <c r="F15" s="6"/>
      <c r="G15" s="6"/>
      <c r="H15" s="6"/>
    </row>
    <row r="16" spans="1:11" ht="48" x14ac:dyDescent="0.2">
      <c r="A16" s="30" t="s">
        <v>13</v>
      </c>
      <c r="B16" s="30" t="s">
        <v>2</v>
      </c>
      <c r="C16" s="31" t="s">
        <v>5</v>
      </c>
      <c r="D16" s="32" t="s">
        <v>0</v>
      </c>
      <c r="E16" s="32" t="s">
        <v>1</v>
      </c>
      <c r="F16" s="33" t="s">
        <v>41</v>
      </c>
      <c r="G16" s="34" t="s">
        <v>7</v>
      </c>
      <c r="H16" s="30" t="s">
        <v>10</v>
      </c>
    </row>
    <row r="17" spans="1:8" x14ac:dyDescent="0.2">
      <c r="A17" s="35" t="s">
        <v>40</v>
      </c>
      <c r="B17" s="36">
        <v>45.94</v>
      </c>
      <c r="C17" s="37">
        <v>3.76</v>
      </c>
      <c r="D17" s="37">
        <v>22.1</v>
      </c>
      <c r="E17" s="37">
        <v>17.02</v>
      </c>
      <c r="F17" s="38">
        <v>15.2</v>
      </c>
      <c r="G17" s="39">
        <f>+SUM(B17:F17)</f>
        <v>104.02</v>
      </c>
      <c r="H17" s="36">
        <f>+SUM(B17:F17)*30.42</f>
        <v>3164.2883999999999</v>
      </c>
    </row>
    <row r="18" spans="1:8" x14ac:dyDescent="0.2">
      <c r="A18" s="35" t="s">
        <v>40</v>
      </c>
      <c r="B18" s="36">
        <v>45.94</v>
      </c>
      <c r="C18" s="37">
        <v>3.76</v>
      </c>
      <c r="D18" s="37">
        <v>22.1</v>
      </c>
      <c r="E18" s="37">
        <v>17.02</v>
      </c>
      <c r="F18" s="38">
        <v>16.32</v>
      </c>
      <c r="G18" s="39">
        <f>+SUM(B18:F18)</f>
        <v>105.13999999999999</v>
      </c>
      <c r="H18" s="36">
        <f>+SUM(B18:F18)*30.42</f>
        <v>3198.3588</v>
      </c>
    </row>
    <row r="19" spans="1:8" x14ac:dyDescent="0.2">
      <c r="A19" s="35"/>
      <c r="B19" s="36"/>
      <c r="C19" s="37" t="s">
        <v>42</v>
      </c>
      <c r="D19" s="37" t="s">
        <v>42</v>
      </c>
      <c r="E19" s="37" t="s">
        <v>42</v>
      </c>
      <c r="F19" s="38"/>
      <c r="G19" s="39"/>
      <c r="H19" s="36"/>
    </row>
    <row r="20" spans="1:8" x14ac:dyDescent="0.2">
      <c r="A20" s="35" t="s">
        <v>28</v>
      </c>
      <c r="B20" s="36">
        <v>58.9</v>
      </c>
      <c r="C20" s="37">
        <v>3.76</v>
      </c>
      <c r="D20" s="37">
        <v>22.1</v>
      </c>
      <c r="E20" s="37">
        <v>17.02</v>
      </c>
      <c r="F20" s="38">
        <v>15.2</v>
      </c>
      <c r="G20" s="39">
        <f>+SUM(B20:F20)</f>
        <v>116.97999999999999</v>
      </c>
      <c r="H20" s="36">
        <f>+SUM(B20:F20)*30.42</f>
        <v>3558.5315999999998</v>
      </c>
    </row>
    <row r="21" spans="1:8" x14ac:dyDescent="0.2">
      <c r="A21" s="35" t="s">
        <v>29</v>
      </c>
      <c r="B21" s="36">
        <v>58.9</v>
      </c>
      <c r="C21" s="37">
        <v>3.76</v>
      </c>
      <c r="D21" s="37">
        <v>22.1</v>
      </c>
      <c r="E21" s="37">
        <v>17.02</v>
      </c>
      <c r="F21" s="38">
        <v>16.32</v>
      </c>
      <c r="G21" s="39">
        <f>+SUM(B21:F21)</f>
        <v>118.1</v>
      </c>
      <c r="H21" s="36">
        <f>+SUM(B21:F21)*30.42</f>
        <v>3592.6019999999999</v>
      </c>
    </row>
    <row r="22" spans="1:8" x14ac:dyDescent="0.2">
      <c r="A22" s="35"/>
      <c r="B22" s="36"/>
      <c r="C22" s="37" t="s">
        <v>42</v>
      </c>
      <c r="D22" s="37" t="s">
        <v>42</v>
      </c>
      <c r="E22" s="37" t="s">
        <v>42</v>
      </c>
      <c r="F22" s="38"/>
      <c r="G22" s="39"/>
      <c r="H22" s="36"/>
    </row>
    <row r="23" spans="1:8" x14ac:dyDescent="0.2">
      <c r="A23" s="35" t="s">
        <v>30</v>
      </c>
      <c r="B23" s="36">
        <v>75.08</v>
      </c>
      <c r="C23" s="37">
        <v>3.76</v>
      </c>
      <c r="D23" s="37">
        <v>22.1</v>
      </c>
      <c r="E23" s="37">
        <v>17.02</v>
      </c>
      <c r="F23" s="38">
        <f>+$F$17</f>
        <v>15.2</v>
      </c>
      <c r="G23" s="39">
        <f>+SUM(B23:F23)</f>
        <v>133.16</v>
      </c>
      <c r="H23" s="36">
        <f t="shared" ref="H23:H26" si="0">+SUM(B23:F23)*30.42</f>
        <v>4050.7272000000003</v>
      </c>
    </row>
    <row r="24" spans="1:8" x14ac:dyDescent="0.2">
      <c r="A24" s="35" t="s">
        <v>31</v>
      </c>
      <c r="B24" s="36">
        <v>75.08</v>
      </c>
      <c r="C24" s="37">
        <v>3.76</v>
      </c>
      <c r="D24" s="37">
        <v>22.1</v>
      </c>
      <c r="E24" s="37">
        <v>17.02</v>
      </c>
      <c r="F24" s="38">
        <v>16.32</v>
      </c>
      <c r="G24" s="39">
        <f>+SUM(B24:F24)</f>
        <v>134.28</v>
      </c>
      <c r="H24" s="36">
        <f t="shared" ref="H24" si="1">+SUM(B24:F24)*30.42</f>
        <v>4084.7976000000003</v>
      </c>
    </row>
    <row r="25" spans="1:8" x14ac:dyDescent="0.2">
      <c r="A25" s="35"/>
      <c r="B25" s="36"/>
      <c r="C25" s="37" t="s">
        <v>42</v>
      </c>
      <c r="D25" s="37" t="s">
        <v>42</v>
      </c>
      <c r="E25" s="37" t="s">
        <v>42</v>
      </c>
      <c r="F25" s="38"/>
      <c r="G25" s="39"/>
      <c r="H25" s="36"/>
    </row>
    <row r="26" spans="1:8" x14ac:dyDescent="0.2">
      <c r="A26" s="35" t="s">
        <v>32</v>
      </c>
      <c r="B26" s="36">
        <v>91.94</v>
      </c>
      <c r="C26" s="37">
        <v>3.76</v>
      </c>
      <c r="D26" s="37">
        <v>22.1</v>
      </c>
      <c r="E26" s="37">
        <v>17.02</v>
      </c>
      <c r="F26" s="38">
        <f>+$F$17</f>
        <v>15.2</v>
      </c>
      <c r="G26" s="39">
        <f>+SUM(B26:F26)</f>
        <v>150.02000000000001</v>
      </c>
      <c r="H26" s="36">
        <f t="shared" si="0"/>
        <v>4563.608400000001</v>
      </c>
    </row>
    <row r="27" spans="1:8" x14ac:dyDescent="0.2">
      <c r="A27" s="35" t="s">
        <v>33</v>
      </c>
      <c r="B27" s="36">
        <v>91.94</v>
      </c>
      <c r="C27" s="37">
        <v>3.76</v>
      </c>
      <c r="D27" s="37">
        <v>22.1</v>
      </c>
      <c r="E27" s="37">
        <v>17.02</v>
      </c>
      <c r="F27" s="38">
        <v>16.32</v>
      </c>
      <c r="G27" s="39">
        <f>+SUM(B27:F27)</f>
        <v>151.14000000000001</v>
      </c>
      <c r="H27" s="36">
        <f t="shared" ref="H27" si="2">+SUM(B27:F27)*30.42</f>
        <v>4597.6788000000006</v>
      </c>
    </row>
    <row r="28" spans="1:8" x14ac:dyDescent="0.2">
      <c r="A28" s="35"/>
      <c r="B28" s="36" t="s">
        <v>42</v>
      </c>
      <c r="C28" s="37" t="s">
        <v>42</v>
      </c>
      <c r="D28" s="37" t="s">
        <v>42</v>
      </c>
      <c r="E28" s="37" t="s">
        <v>42</v>
      </c>
      <c r="F28" s="38"/>
      <c r="G28" s="39"/>
      <c r="H28" s="36"/>
    </row>
    <row r="29" spans="1:8" x14ac:dyDescent="0.2">
      <c r="A29" s="35" t="s">
        <v>34</v>
      </c>
      <c r="B29" s="36">
        <v>99.5</v>
      </c>
      <c r="C29" s="37">
        <v>3.76</v>
      </c>
      <c r="D29" s="37">
        <v>22.1</v>
      </c>
      <c r="E29" s="37">
        <v>17.02</v>
      </c>
      <c r="F29" s="38">
        <f>+$F$17</f>
        <v>15.2</v>
      </c>
      <c r="G29" s="39">
        <f>+SUM(B29:F29)</f>
        <v>157.58000000000001</v>
      </c>
      <c r="H29" s="36">
        <f>+SUM(B29:F29)*30.42</f>
        <v>4793.5836000000008</v>
      </c>
    </row>
    <row r="30" spans="1:8" x14ac:dyDescent="0.2">
      <c r="A30" s="35" t="s">
        <v>35</v>
      </c>
      <c r="B30" s="36">
        <v>99.5</v>
      </c>
      <c r="C30" s="37">
        <v>3.78</v>
      </c>
      <c r="D30" s="37">
        <v>22.1</v>
      </c>
      <c r="E30" s="37">
        <v>17.02</v>
      </c>
      <c r="F30" s="38">
        <v>16.32</v>
      </c>
      <c r="G30" s="39">
        <f>+SUM(B30:F30)</f>
        <v>158.72</v>
      </c>
      <c r="H30" s="36">
        <f>+SUM(B30:F30)*30.42</f>
        <v>4828.2624000000005</v>
      </c>
    </row>
    <row r="31" spans="1:8" x14ac:dyDescent="0.2">
      <c r="A31" s="40"/>
      <c r="B31" s="41"/>
      <c r="C31" s="43"/>
      <c r="D31" s="43"/>
      <c r="E31" s="43"/>
      <c r="F31" s="43"/>
      <c r="G31" s="41"/>
      <c r="H31" s="41"/>
    </row>
    <row r="32" spans="1:8" x14ac:dyDescent="0.2">
      <c r="A32" s="40"/>
      <c r="B32" s="41"/>
      <c r="C32" s="43"/>
      <c r="D32" s="43"/>
      <c r="E32" s="43"/>
      <c r="F32" s="43"/>
      <c r="G32" s="41"/>
      <c r="H32" s="41"/>
    </row>
    <row r="33" spans="1:10" x14ac:dyDescent="0.2">
      <c r="A33" s="40"/>
      <c r="B33" s="41"/>
      <c r="C33" s="43"/>
      <c r="D33" s="43"/>
      <c r="E33" s="43"/>
      <c r="F33" s="43"/>
      <c r="G33" s="41"/>
      <c r="H33" s="41"/>
    </row>
    <row r="34" spans="1:10" x14ac:dyDescent="0.2">
      <c r="A34" s="40"/>
      <c r="B34" s="41"/>
      <c r="C34" s="43"/>
      <c r="D34" s="43"/>
      <c r="E34" s="43"/>
      <c r="F34" s="43"/>
      <c r="G34" s="41"/>
      <c r="H34" s="41"/>
    </row>
    <row r="35" spans="1:10" x14ac:dyDescent="0.2">
      <c r="A35" s="40"/>
      <c r="B35" s="41"/>
      <c r="C35" s="43"/>
      <c r="D35" s="43"/>
      <c r="E35" s="43"/>
      <c r="F35" s="43"/>
      <c r="G35" s="41"/>
      <c r="H35" s="41"/>
    </row>
    <row r="36" spans="1:10" x14ac:dyDescent="0.2">
      <c r="A36" s="16"/>
      <c r="B36" s="17"/>
      <c r="C36" s="18"/>
      <c r="D36" s="18"/>
      <c r="E36" s="18"/>
      <c r="F36" s="18"/>
      <c r="G36" s="17"/>
      <c r="H36" s="17"/>
    </row>
    <row r="37" spans="1:10" x14ac:dyDescent="0.2">
      <c r="A37" s="16"/>
      <c r="B37" s="17"/>
      <c r="C37" s="18"/>
      <c r="D37" s="18"/>
      <c r="E37" s="18"/>
      <c r="F37" s="18"/>
      <c r="G37" s="17"/>
      <c r="H37" s="17"/>
    </row>
    <row r="38" spans="1:10" x14ac:dyDescent="0.2">
      <c r="A38" s="16"/>
      <c r="B38" s="17"/>
      <c r="C38" s="18"/>
      <c r="D38" s="18"/>
      <c r="E38" s="18"/>
      <c r="F38" s="18"/>
      <c r="G38" s="17"/>
      <c r="H38" s="17"/>
    </row>
    <row r="43" spans="1:10" ht="15.75" thickBot="1" x14ac:dyDescent="0.25">
      <c r="A43" s="3"/>
    </row>
    <row r="44" spans="1:10" ht="21" thickBot="1" x14ac:dyDescent="0.35">
      <c r="A44" s="57" t="s">
        <v>8</v>
      </c>
      <c r="B44" s="58"/>
      <c r="C44" s="58"/>
      <c r="D44" s="58"/>
      <c r="E44" s="58"/>
      <c r="F44" s="58"/>
      <c r="G44" s="58"/>
      <c r="H44" s="58"/>
      <c r="I44" s="42"/>
    </row>
    <row r="45" spans="1:10" s="46" customFormat="1" ht="20.25" x14ac:dyDescent="0.3">
      <c r="A45" s="44"/>
      <c r="B45" s="44"/>
      <c r="C45" s="44"/>
      <c r="D45" s="44"/>
      <c r="E45" s="44"/>
      <c r="F45" s="44"/>
      <c r="G45" s="44"/>
      <c r="H45" s="44"/>
      <c r="I45" s="45"/>
    </row>
    <row r="46" spans="1:10" ht="51" x14ac:dyDescent="0.2">
      <c r="A46" s="10" t="s">
        <v>13</v>
      </c>
      <c r="B46" s="19" t="s">
        <v>5</v>
      </c>
      <c r="C46" s="20" t="s">
        <v>0</v>
      </c>
      <c r="D46" s="20" t="s">
        <v>1</v>
      </c>
      <c r="E46" s="19" t="s">
        <v>6</v>
      </c>
      <c r="F46" s="21" t="s">
        <v>9</v>
      </c>
      <c r="G46" s="22" t="s">
        <v>3</v>
      </c>
      <c r="H46" s="23" t="s">
        <v>11</v>
      </c>
      <c r="I46" s="11" t="s">
        <v>12</v>
      </c>
    </row>
    <row r="47" spans="1:10" ht="15.75" x14ac:dyDescent="0.25">
      <c r="A47" s="1" t="s">
        <v>40</v>
      </c>
      <c r="B47" s="24">
        <v>3.76</v>
      </c>
      <c r="C47" s="24">
        <v>22.1</v>
      </c>
      <c r="D47" s="24">
        <f t="shared" ref="D47:D48" si="3">+$E$17</f>
        <v>17.02</v>
      </c>
      <c r="E47" s="47">
        <f>+$F$17</f>
        <v>15.2</v>
      </c>
      <c r="F47" s="25" t="s">
        <v>14</v>
      </c>
      <c r="G47" s="49">
        <v>102.45</v>
      </c>
      <c r="H47" s="27">
        <f>+H17-I47</f>
        <v>3164.2883999999999</v>
      </c>
      <c r="I47" s="7">
        <v>0</v>
      </c>
      <c r="J47" s="48"/>
    </row>
    <row r="48" spans="1:10" ht="15.75" x14ac:dyDescent="0.25">
      <c r="A48" s="1" t="s">
        <v>40</v>
      </c>
      <c r="B48" s="24">
        <v>3.76</v>
      </c>
      <c r="C48" s="24">
        <v>22.1</v>
      </c>
      <c r="D48" s="24">
        <f t="shared" si="3"/>
        <v>17.02</v>
      </c>
      <c r="E48" s="47">
        <v>16.32</v>
      </c>
      <c r="F48" s="25" t="s">
        <v>14</v>
      </c>
      <c r="G48" s="49">
        <v>103.57</v>
      </c>
      <c r="H48" s="27">
        <f>+H18-I48</f>
        <v>3198.3588</v>
      </c>
      <c r="I48" s="7">
        <v>0</v>
      </c>
    </row>
    <row r="49" spans="1:9" ht="15.75" x14ac:dyDescent="0.25">
      <c r="A49" s="1"/>
      <c r="B49" s="24" t="s">
        <v>42</v>
      </c>
      <c r="C49" s="24" t="s">
        <v>42</v>
      </c>
      <c r="D49" s="24"/>
      <c r="E49" s="24"/>
      <c r="F49" s="25"/>
      <c r="G49" s="26"/>
      <c r="H49" s="27"/>
      <c r="I49" s="7"/>
    </row>
    <row r="50" spans="1:9" ht="15.75" x14ac:dyDescent="0.25">
      <c r="A50" s="1" t="s">
        <v>28</v>
      </c>
      <c r="B50" s="24">
        <v>3.76</v>
      </c>
      <c r="C50" s="24">
        <v>22.1</v>
      </c>
      <c r="D50" s="24">
        <f>+$E$17</f>
        <v>17.02</v>
      </c>
      <c r="E50" s="47">
        <f>+$F$17</f>
        <v>15.2</v>
      </c>
      <c r="F50" s="25">
        <v>33.590000000000003</v>
      </c>
      <c r="G50" s="26">
        <f>SUM(B50:F50)</f>
        <v>91.67</v>
      </c>
      <c r="H50" s="27">
        <f t="shared" ref="H50:H56" si="4">+G50*30.42</f>
        <v>2788.6014</v>
      </c>
      <c r="I50" s="7">
        <v>770</v>
      </c>
    </row>
    <row r="51" spans="1:9" ht="15.75" x14ac:dyDescent="0.25">
      <c r="A51" s="1" t="s">
        <v>29</v>
      </c>
      <c r="B51" s="24">
        <v>3.76</v>
      </c>
      <c r="C51" s="24">
        <v>22.1</v>
      </c>
      <c r="D51" s="24">
        <f>+$E$17</f>
        <v>17.02</v>
      </c>
      <c r="E51" s="47">
        <v>16.32</v>
      </c>
      <c r="F51" s="25">
        <v>33.590000000000003</v>
      </c>
      <c r="G51" s="26">
        <f t="shared" ref="G51" si="5">+SUM(B51:F51)</f>
        <v>92.789999999999992</v>
      </c>
      <c r="H51" s="27">
        <f t="shared" ref="H51" si="6">+G51*30.42</f>
        <v>2822.6718000000001</v>
      </c>
      <c r="I51" s="7">
        <v>770</v>
      </c>
    </row>
    <row r="52" spans="1:9" ht="15.75" x14ac:dyDescent="0.25">
      <c r="A52" s="1"/>
      <c r="B52" s="24" t="s">
        <v>42</v>
      </c>
      <c r="C52" s="24" t="s">
        <v>42</v>
      </c>
      <c r="D52" s="24"/>
      <c r="E52" s="24"/>
      <c r="F52" s="25" t="s">
        <v>42</v>
      </c>
      <c r="G52" s="26"/>
      <c r="H52" s="27"/>
      <c r="I52" s="7"/>
    </row>
    <row r="53" spans="1:9" ht="15.75" x14ac:dyDescent="0.25">
      <c r="A53" s="1" t="s">
        <v>30</v>
      </c>
      <c r="B53" s="24">
        <v>3.76</v>
      </c>
      <c r="C53" s="24">
        <v>22.1</v>
      </c>
      <c r="D53" s="24">
        <f t="shared" ref="D53:D60" si="7">+$E$17</f>
        <v>17.02</v>
      </c>
      <c r="E53" s="47">
        <f>+$F$17</f>
        <v>15.2</v>
      </c>
      <c r="F53" s="25">
        <v>33.590000000000003</v>
      </c>
      <c r="G53" s="26">
        <f>+SUM(B53:F53)</f>
        <v>91.67</v>
      </c>
      <c r="H53" s="27">
        <f>+G53*30.42</f>
        <v>2788.6014</v>
      </c>
      <c r="I53" s="7">
        <v>1262</v>
      </c>
    </row>
    <row r="54" spans="1:9" ht="15.75" x14ac:dyDescent="0.25">
      <c r="A54" s="1" t="s">
        <v>31</v>
      </c>
      <c r="B54" s="24">
        <v>3.76</v>
      </c>
      <c r="C54" s="24">
        <v>22.1</v>
      </c>
      <c r="D54" s="24">
        <f t="shared" si="7"/>
        <v>17.02</v>
      </c>
      <c r="E54" s="47">
        <v>16.32</v>
      </c>
      <c r="F54" s="25">
        <v>33.590000000000003</v>
      </c>
      <c r="G54" s="26">
        <f>+SUM(B54:F54)</f>
        <v>92.789999999999992</v>
      </c>
      <c r="H54" s="27">
        <f>+G54*30.42</f>
        <v>2822.6718000000001</v>
      </c>
      <c r="I54" s="7">
        <v>1262</v>
      </c>
    </row>
    <row r="55" spans="1:9" ht="15.75" x14ac:dyDescent="0.25">
      <c r="A55" s="1"/>
      <c r="B55" s="24" t="s">
        <v>42</v>
      </c>
      <c r="C55" s="24" t="s">
        <v>42</v>
      </c>
      <c r="D55" s="24"/>
      <c r="E55" s="24"/>
      <c r="F55" s="25" t="s">
        <v>42</v>
      </c>
      <c r="G55" s="26"/>
      <c r="H55" s="27"/>
      <c r="I55" s="7"/>
    </row>
    <row r="56" spans="1:9" ht="15.75" x14ac:dyDescent="0.25">
      <c r="A56" s="1" t="s">
        <v>36</v>
      </c>
      <c r="B56" s="24">
        <v>3.76</v>
      </c>
      <c r="C56" s="24">
        <v>22.1</v>
      </c>
      <c r="D56" s="24">
        <f t="shared" si="7"/>
        <v>17.02</v>
      </c>
      <c r="E56" s="47">
        <f>+$F$17</f>
        <v>15.2</v>
      </c>
      <c r="F56" s="25">
        <v>33.590000000000003</v>
      </c>
      <c r="G56" s="26">
        <f t="shared" ref="G56" si="8">+SUM(B56:F56)</f>
        <v>91.67</v>
      </c>
      <c r="H56" s="27">
        <f t="shared" si="4"/>
        <v>2788.6014</v>
      </c>
      <c r="I56" s="7">
        <v>1775</v>
      </c>
    </row>
    <row r="57" spans="1:9" ht="15.75" x14ac:dyDescent="0.25">
      <c r="A57" s="1" t="s">
        <v>33</v>
      </c>
      <c r="B57" s="24">
        <v>3.76</v>
      </c>
      <c r="C57" s="24">
        <v>22.1</v>
      </c>
      <c r="D57" s="24">
        <f t="shared" si="7"/>
        <v>17.02</v>
      </c>
      <c r="E57" s="47">
        <v>16.32</v>
      </c>
      <c r="F57" s="25">
        <v>33.590000000000003</v>
      </c>
      <c r="G57" s="26">
        <f t="shared" ref="G57" si="9">+SUM(B57:F57)</f>
        <v>92.789999999999992</v>
      </c>
      <c r="H57" s="27">
        <f t="shared" ref="H57" si="10">+G57*30.42</f>
        <v>2822.6718000000001</v>
      </c>
      <c r="I57" s="7">
        <v>1775</v>
      </c>
    </row>
    <row r="58" spans="1:9" ht="15.75" x14ac:dyDescent="0.25">
      <c r="A58" s="1"/>
      <c r="B58" s="24" t="s">
        <v>42</v>
      </c>
      <c r="C58" s="24" t="s">
        <v>42</v>
      </c>
      <c r="D58" s="24"/>
      <c r="E58" s="24"/>
      <c r="F58" s="25" t="s">
        <v>42</v>
      </c>
      <c r="G58" s="26" t="s">
        <v>42</v>
      </c>
      <c r="H58" s="27"/>
      <c r="I58" s="7"/>
    </row>
    <row r="59" spans="1:9" ht="15.75" x14ac:dyDescent="0.25">
      <c r="A59" s="1" t="s">
        <v>34</v>
      </c>
      <c r="B59" s="24">
        <v>3.76</v>
      </c>
      <c r="C59" s="24">
        <v>22.1</v>
      </c>
      <c r="D59" s="24">
        <f t="shared" si="7"/>
        <v>17.02</v>
      </c>
      <c r="E59" s="47">
        <f>+$F$17</f>
        <v>15.2</v>
      </c>
      <c r="F59" s="25">
        <v>33.590000000000003</v>
      </c>
      <c r="G59" s="26">
        <f>+SUM(B59:F59)</f>
        <v>91.67</v>
      </c>
      <c r="H59" s="27">
        <f>+G59*30.42</f>
        <v>2788.6014</v>
      </c>
      <c r="I59" s="7">
        <v>2005</v>
      </c>
    </row>
    <row r="60" spans="1:9" ht="15.75" x14ac:dyDescent="0.25">
      <c r="A60" s="1" t="s">
        <v>35</v>
      </c>
      <c r="B60" s="24">
        <v>3.76</v>
      </c>
      <c r="C60" s="24">
        <v>22.1</v>
      </c>
      <c r="D60" s="24">
        <f t="shared" si="7"/>
        <v>17.02</v>
      </c>
      <c r="E60" s="47">
        <v>16.32</v>
      </c>
      <c r="F60" s="25">
        <v>33.590000000000003</v>
      </c>
      <c r="G60" s="26">
        <f>+SUM(B60:F60)</f>
        <v>92.789999999999992</v>
      </c>
      <c r="H60" s="27">
        <f>+G60*30.42</f>
        <v>2822.6718000000001</v>
      </c>
      <c r="I60" s="7">
        <v>2005</v>
      </c>
    </row>
    <row r="61" spans="1:9" ht="42" customHeight="1" x14ac:dyDescent="0.2">
      <c r="A61" s="50" t="s">
        <v>44</v>
      </c>
      <c r="B61" s="50"/>
      <c r="C61" s="50"/>
      <c r="D61" s="50"/>
      <c r="E61" s="50"/>
      <c r="F61" s="50"/>
      <c r="G61" s="50"/>
      <c r="H61" s="50"/>
      <c r="I61" s="50"/>
    </row>
  </sheetData>
  <mergeCells count="6">
    <mergeCell ref="A61:I61"/>
    <mergeCell ref="A14:H14"/>
    <mergeCell ref="A12:H12"/>
    <mergeCell ref="A44:H44"/>
    <mergeCell ref="A4:B6"/>
    <mergeCell ref="A7:B7"/>
  </mergeCells>
  <pageMargins left="0.47244094488188981" right="0.39370078740157483" top="0.51181102362204722" bottom="0.43307086614173229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workbookViewId="0">
      <selection activeCell="D6" sqref="D6"/>
    </sheetView>
  </sheetViews>
  <sheetFormatPr baseColWidth="10" defaultRowHeight="15" x14ac:dyDescent="0.25"/>
  <sheetData>
    <row r="3" spans="2:7" x14ac:dyDescent="0.25">
      <c r="B3" s="15" t="s">
        <v>17</v>
      </c>
    </row>
    <row r="4" spans="2:7" x14ac:dyDescent="0.25">
      <c r="C4" s="15" t="s">
        <v>19</v>
      </c>
      <c r="D4" s="15" t="s">
        <v>20</v>
      </c>
      <c r="E4" s="15" t="s">
        <v>26</v>
      </c>
      <c r="F4" s="15" t="s">
        <v>21</v>
      </c>
      <c r="G4" s="15" t="s">
        <v>27</v>
      </c>
    </row>
    <row r="5" spans="2:7" x14ac:dyDescent="0.25">
      <c r="B5" s="12" t="s">
        <v>18</v>
      </c>
      <c r="C5" s="13">
        <f>Pflegekosten!G47</f>
        <v>102.45</v>
      </c>
      <c r="D5" s="12">
        <v>0</v>
      </c>
      <c r="E5" s="13">
        <f>C5+D5</f>
        <v>102.45</v>
      </c>
      <c r="F5" s="12">
        <v>0</v>
      </c>
      <c r="G5" s="14">
        <f>E5*F5</f>
        <v>0</v>
      </c>
    </row>
    <row r="6" spans="2:7" x14ac:dyDescent="0.25">
      <c r="B6" s="12" t="s">
        <v>22</v>
      </c>
      <c r="C6" s="12">
        <f>Pflegekosten!G50</f>
        <v>91.67</v>
      </c>
      <c r="D6" s="12">
        <v>0</v>
      </c>
      <c r="E6" s="13">
        <f t="shared" ref="E6:E9" si="0">C6+D6</f>
        <v>91.67</v>
      </c>
      <c r="F6" s="12">
        <v>0</v>
      </c>
      <c r="G6" s="14">
        <f>E6*F6</f>
        <v>0</v>
      </c>
    </row>
    <row r="7" spans="2:7" x14ac:dyDescent="0.25">
      <c r="B7" s="12" t="s">
        <v>23</v>
      </c>
      <c r="C7" s="12">
        <v>69.97</v>
      </c>
      <c r="D7" s="12">
        <v>0</v>
      </c>
      <c r="E7" s="13">
        <f t="shared" si="0"/>
        <v>69.97</v>
      </c>
      <c r="F7" s="12">
        <v>0</v>
      </c>
      <c r="G7" s="14">
        <f t="shared" ref="G7:G9" si="1">E7*F7</f>
        <v>0</v>
      </c>
    </row>
    <row r="8" spans="2:7" x14ac:dyDescent="0.25">
      <c r="B8" s="12" t="s">
        <v>24</v>
      </c>
      <c r="C8" s="12">
        <v>69.97</v>
      </c>
      <c r="D8" s="12">
        <v>0</v>
      </c>
      <c r="E8" s="13">
        <f t="shared" si="0"/>
        <v>69.97</v>
      </c>
      <c r="F8" s="12">
        <v>0</v>
      </c>
      <c r="G8" s="14">
        <f t="shared" si="1"/>
        <v>0</v>
      </c>
    </row>
    <row r="9" spans="2:7" x14ac:dyDescent="0.25">
      <c r="B9" s="12" t="s">
        <v>25</v>
      </c>
      <c r="C9" s="12">
        <v>69.97</v>
      </c>
      <c r="D9" s="12">
        <v>0</v>
      </c>
      <c r="E9" s="13">
        <f t="shared" si="0"/>
        <v>69.97</v>
      </c>
      <c r="F9" s="12">
        <v>0</v>
      </c>
      <c r="G9" s="14">
        <f t="shared" si="1"/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Pflegekosten</vt:lpstr>
      <vt:lpstr>Pflegekostenrechner Kurzzeit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Hoelscher</cp:lastModifiedBy>
  <cp:lastPrinted>2022-12-01T13:44:41Z</cp:lastPrinted>
  <dcterms:created xsi:type="dcterms:W3CDTF">2016-11-17T11:51:14Z</dcterms:created>
  <dcterms:modified xsi:type="dcterms:W3CDTF">2022-12-01T13:44:46Z</dcterms:modified>
</cp:coreProperties>
</file>